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305" activeTab="0"/>
  </bookViews>
  <sheets>
    <sheet name="Sheet1" sheetId="1" r:id="rId1"/>
  </sheets>
  <definedNames>
    <definedName name="beta_1">'Sheet1'!$B$7</definedName>
    <definedName name="beta_2">'Sheet1'!$B$8</definedName>
    <definedName name="Id_eq">'Sheet1'!$B$11</definedName>
    <definedName name="Id_f">'Sheet1'!$B$9</definedName>
    <definedName name="Id_oc">'Sheet1'!$B$10</definedName>
    <definedName name="Imax">'Sheet1'!$B$4</definedName>
    <definedName name="Pdiss_Pass">'Sheet1'!$B$31</definedName>
    <definedName name="R_6">'Sheet1'!$B$29</definedName>
    <definedName name="R_c">'Sheet1'!$B$23</definedName>
    <definedName name="R_s">'Sheet1'!$B$27</definedName>
    <definedName name="Ra">'Sheet1'!$B$21</definedName>
    <definedName name="Rb">'Sheet1'!$B$22</definedName>
    <definedName name="Req">'Sheet1'!$B$24</definedName>
    <definedName name="Rs_diss">'Sheet1'!$B$28</definedName>
    <definedName name="Veq">'Sheet1'!$B$19</definedName>
    <definedName name="Vf">'Sheet1'!$B$17</definedName>
    <definedName name="Vin_max">'Sheet1'!$B$6</definedName>
    <definedName name="Vin_min">'Sheet1'!$B$5</definedName>
    <definedName name="Voc">'Sheet1'!$B$18</definedName>
    <definedName name="Vref">'Sheet1'!$B$3</definedName>
  </definedNames>
  <calcPr fullCalcOnLoad="1"/>
</workbook>
</file>

<file path=xl/sharedStrings.xml><?xml version="1.0" encoding="utf-8"?>
<sst xmlns="http://schemas.openxmlformats.org/spreadsheetml/2006/main" count="47" uniqueCount="45">
  <si>
    <t>Imax</t>
  </si>
  <si>
    <t>Vin(min)</t>
  </si>
  <si>
    <t>Vin(max)</t>
  </si>
  <si>
    <r>
      <t>b</t>
    </r>
    <r>
      <rPr>
        <sz val="10"/>
        <rFont val="Arial"/>
        <family val="0"/>
      </rPr>
      <t>(Q1)</t>
    </r>
  </si>
  <si>
    <r>
      <t>b</t>
    </r>
    <r>
      <rPr>
        <sz val="10"/>
        <rFont val="Arial"/>
        <family val="0"/>
      </rPr>
      <t>(Q2)</t>
    </r>
  </si>
  <si>
    <t>R6</t>
  </si>
  <si>
    <t>Rs</t>
  </si>
  <si>
    <t xml:space="preserve">  Current sense resistor</t>
  </si>
  <si>
    <t xml:space="preserve">  UC3906 Driver transistor emitter resistor</t>
  </si>
  <si>
    <t xml:space="preserve">  Design load current</t>
  </si>
  <si>
    <t xml:space="preserve">  Minimum value of input DC voltage</t>
  </si>
  <si>
    <t xml:space="preserve">  Maximum value of input DC voltage</t>
  </si>
  <si>
    <t xml:space="preserve">  Minimum beta of driver transistor</t>
  </si>
  <si>
    <t xml:space="preserve">  Minimum beta of pass transistor(s)</t>
  </si>
  <si>
    <t>Vref</t>
  </si>
  <si>
    <t xml:space="preserve">  Internal voltage reference</t>
  </si>
  <si>
    <t>Ra</t>
  </si>
  <si>
    <t xml:space="preserve">  </t>
  </si>
  <si>
    <t>Rb</t>
  </si>
  <si>
    <t>Rc</t>
  </si>
  <si>
    <t>Vf</t>
  </si>
  <si>
    <t>Voc</t>
  </si>
  <si>
    <t xml:space="preserve">  Float Voltage</t>
  </si>
  <si>
    <t>Rs_diss</t>
  </si>
  <si>
    <t xml:space="preserve">  Sense resistor dissipation</t>
  </si>
  <si>
    <t>Veq</t>
  </si>
  <si>
    <t>Req</t>
  </si>
  <si>
    <t xml:space="preserve">  Sets the overcharge voltage</t>
  </si>
  <si>
    <t xml:space="preserve">  Sets the equalizing voltage</t>
  </si>
  <si>
    <t>Id_f</t>
  </si>
  <si>
    <t>Id_oc</t>
  </si>
  <si>
    <t>Id_eq</t>
  </si>
  <si>
    <t>Vs_f</t>
  </si>
  <si>
    <t>Vs_oc</t>
  </si>
  <si>
    <t>Vs_eq</t>
  </si>
  <si>
    <t xml:space="preserve">  Divider current (float)</t>
  </si>
  <si>
    <t xml:space="preserve">  Divider current (equalize)</t>
  </si>
  <si>
    <t xml:space="preserve">  Error voltage (sanity check)</t>
  </si>
  <si>
    <t xml:space="preserve">  Divider current (overcharge)</t>
  </si>
  <si>
    <t xml:space="preserve">  Overcharge Voltage &gt; Float </t>
  </si>
  <si>
    <t xml:space="preserve">  Equalizing Voltage &gt; Overcharge</t>
  </si>
  <si>
    <t>Pdiss_Pass</t>
  </si>
  <si>
    <t xml:space="preserve">  Max pass transistor dissipation (each)</t>
  </si>
  <si>
    <t>Note: It is asssumed that the input voltage will sag to Vin(min) @ max current out.</t>
  </si>
  <si>
    <t>If it does not, then the pass transistor dissipation will be greater than what is calculated here.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</si>
</sst>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E+00"/>
    <numFmt numFmtId="166" formatCode="0.000000E+00"/>
    <numFmt numFmtId="167" formatCode="0.0000000E+00"/>
    <numFmt numFmtId="168" formatCode="0.00000000E+00"/>
    <numFmt numFmtId="169" formatCode="0.000000000E+00"/>
    <numFmt numFmtId="170" formatCode="0.00000"/>
    <numFmt numFmtId="171" formatCode="0.0000"/>
    <numFmt numFmtId="172" formatCode="0.000"/>
    <numFmt numFmtId="173" formatCode="0.0"/>
  </numFmts>
  <fonts count="5">
    <font>
      <sz val="10"/>
      <name val="Arial"/>
      <family val="0"/>
    </font>
    <font>
      <sz val="10"/>
      <name val="Symbol"/>
      <family val="1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3" fontId="2" fillId="2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2" fillId="2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4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2"/>
  <sheetViews>
    <sheetView tabSelected="1" workbookViewId="0" topLeftCell="A1">
      <selection activeCell="B4" sqref="B4"/>
    </sheetView>
  </sheetViews>
  <sheetFormatPr defaultColWidth="9.140625" defaultRowHeight="12.75"/>
  <cols>
    <col min="1" max="1" width="11.421875" style="6" customWidth="1"/>
    <col min="2" max="2" width="12.00390625" style="0" customWidth="1"/>
  </cols>
  <sheetData>
    <row r="3" spans="1:3" ht="12.75">
      <c r="A3" s="6" t="s">
        <v>14</v>
      </c>
      <c r="B3" s="10">
        <v>2.3</v>
      </c>
      <c r="C3" t="s">
        <v>15</v>
      </c>
    </row>
    <row r="4" spans="1:3" ht="12.75">
      <c r="A4" s="6" t="s">
        <v>0</v>
      </c>
      <c r="B4" s="5">
        <v>25</v>
      </c>
      <c r="C4" t="s">
        <v>9</v>
      </c>
    </row>
    <row r="5" spans="1:3" ht="12.75">
      <c r="A5" s="6" t="s">
        <v>1</v>
      </c>
      <c r="B5" s="5">
        <v>20</v>
      </c>
      <c r="C5" t="s">
        <v>10</v>
      </c>
    </row>
    <row r="6" spans="1:3" ht="12.75">
      <c r="A6" s="6" t="s">
        <v>2</v>
      </c>
      <c r="B6" s="5">
        <v>25</v>
      </c>
      <c r="C6" t="s">
        <v>11</v>
      </c>
    </row>
    <row r="7" spans="1:3" ht="12.75">
      <c r="A7" s="7" t="s">
        <v>3</v>
      </c>
      <c r="B7" s="5">
        <v>15</v>
      </c>
      <c r="C7" t="s">
        <v>12</v>
      </c>
    </row>
    <row r="8" spans="1:3" ht="12.75">
      <c r="A8" s="7" t="s">
        <v>4</v>
      </c>
      <c r="B8" s="5">
        <v>15</v>
      </c>
      <c r="C8" t="s">
        <v>13</v>
      </c>
    </row>
    <row r="9" spans="1:3" ht="12.75">
      <c r="A9" s="6" t="s">
        <v>29</v>
      </c>
      <c r="B9" s="2">
        <f>Vf/(Ra+Rb)</f>
        <v>0.000115</v>
      </c>
      <c r="C9" t="s">
        <v>35</v>
      </c>
    </row>
    <row r="10" spans="1:3" ht="12.75">
      <c r="A10" s="6" t="s">
        <v>30</v>
      </c>
      <c r="B10" s="3">
        <f>Voc/(Rb*R_c/(Rb+R_c)+Ra)</f>
        <v>0.000121</v>
      </c>
      <c r="C10" t="s">
        <v>38</v>
      </c>
    </row>
    <row r="11" spans="1:3" ht="12.75">
      <c r="A11" s="6" t="s">
        <v>31</v>
      </c>
      <c r="B11" s="3">
        <f>Veq/(Ra+(Rb*R_c*Req/(R_c*Req+Rb*Req+Rb*R_c)))</f>
        <v>0.00013250000000000002</v>
      </c>
      <c r="C11" t="s">
        <v>36</v>
      </c>
    </row>
    <row r="12" ht="12.75">
      <c r="B12" s="3"/>
    </row>
    <row r="13" spans="1:3" ht="12.75">
      <c r="A13" s="6" t="s">
        <v>32</v>
      </c>
      <c r="B13" s="4">
        <f>Vf-Ra*Id_f</f>
        <v>2.3000000000000007</v>
      </c>
      <c r="C13" t="s">
        <v>37</v>
      </c>
    </row>
    <row r="14" spans="1:3" ht="12.75">
      <c r="A14" s="6" t="s">
        <v>33</v>
      </c>
      <c r="B14" s="4">
        <f>Voc-Ra*Id_oc</f>
        <v>2.3000000000000007</v>
      </c>
      <c r="C14" t="s">
        <v>37</v>
      </c>
    </row>
    <row r="15" spans="1:3" ht="12.75">
      <c r="A15" s="6" t="s">
        <v>34</v>
      </c>
      <c r="B15" s="4">
        <f>Veq-Ra*Id_eq</f>
        <v>2.299999999999999</v>
      </c>
      <c r="C15" t="s">
        <v>37</v>
      </c>
    </row>
    <row r="17" spans="1:3" ht="12.75">
      <c r="A17" s="6" t="s">
        <v>20</v>
      </c>
      <c r="B17" s="1">
        <v>13.8</v>
      </c>
      <c r="C17" t="s">
        <v>22</v>
      </c>
    </row>
    <row r="18" spans="1:3" ht="12.75">
      <c r="A18" s="6" t="s">
        <v>21</v>
      </c>
      <c r="B18" s="1">
        <v>14.4</v>
      </c>
      <c r="C18" t="s">
        <v>39</v>
      </c>
    </row>
    <row r="19" spans="1:3" ht="12.75">
      <c r="A19" s="6" t="s">
        <v>25</v>
      </c>
      <c r="B19" s="1">
        <v>15.55</v>
      </c>
      <c r="C19" t="s">
        <v>40</v>
      </c>
    </row>
    <row r="21" spans="1:3" ht="12.75">
      <c r="A21" s="6" t="s">
        <v>16</v>
      </c>
      <c r="B21" s="8">
        <v>100000</v>
      </c>
      <c r="C21" t="s">
        <v>17</v>
      </c>
    </row>
    <row r="22" spans="1:2" ht="12.75">
      <c r="A22" s="6" t="s">
        <v>18</v>
      </c>
      <c r="B22" s="9">
        <f>Ra/(Vf/Vref-1)</f>
        <v>19999.999999999996</v>
      </c>
    </row>
    <row r="23" spans="1:3" ht="12.75">
      <c r="A23" s="6" t="s">
        <v>19</v>
      </c>
      <c r="B23" s="9">
        <f>Ra/(Voc/Vref-1-Ra/Rb)</f>
        <v>383333.33333333425</v>
      </c>
      <c r="C23" t="s">
        <v>27</v>
      </c>
    </row>
    <row r="24" spans="1:3" ht="12.75">
      <c r="A24" s="6" t="s">
        <v>26</v>
      </c>
      <c r="B24" s="9">
        <f>Ra/(Veq/Vref-1-Ra/Rb-Ra/R_c)</f>
        <v>199999.99999999965</v>
      </c>
      <c r="C24" t="s">
        <v>28</v>
      </c>
    </row>
    <row r="27" spans="1:3" ht="12.75">
      <c r="A27" s="6" t="s">
        <v>6</v>
      </c>
      <c r="B27" s="2">
        <f>0.25/Imax</f>
        <v>0.01</v>
      </c>
      <c r="C27" t="s">
        <v>7</v>
      </c>
    </row>
    <row r="28" spans="1:3" ht="12.75">
      <c r="A28" s="6" t="s">
        <v>23</v>
      </c>
      <c r="B28" s="2">
        <f>R_s*Imax*Imax</f>
        <v>6.25</v>
      </c>
      <c r="C28" t="s">
        <v>24</v>
      </c>
    </row>
    <row r="29" spans="1:3" ht="12.75">
      <c r="A29" s="6" t="s">
        <v>5</v>
      </c>
      <c r="B29" s="2">
        <f>((Vin_min-0.7)/Imax)*beta_1*beta_2</f>
        <v>173.7</v>
      </c>
      <c r="C29" t="s">
        <v>8</v>
      </c>
    </row>
    <row r="31" spans="1:7" ht="12.75">
      <c r="A31" s="6" t="s">
        <v>41</v>
      </c>
      <c r="B31" s="2">
        <f>Imax/4*(Vin_min-Vf)-Rs_diss/4</f>
        <v>37.18749999999999</v>
      </c>
      <c r="C31" t="s">
        <v>42</v>
      </c>
      <c r="G31" s="2" t="s">
        <v>43</v>
      </c>
    </row>
    <row r="32" ht="12.75">
      <c r="G32" s="2" t="s">
        <v>44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 Stewart</dc:creator>
  <cp:keywords/>
  <dc:description/>
  <cp:lastModifiedBy>Wes and Linda</cp:lastModifiedBy>
  <dcterms:created xsi:type="dcterms:W3CDTF">2002-05-13T16:35:52Z</dcterms:created>
  <dcterms:modified xsi:type="dcterms:W3CDTF">2005-10-22T15:41:37Z</dcterms:modified>
  <cp:category/>
  <cp:version/>
  <cp:contentType/>
  <cp:contentStatus/>
</cp:coreProperties>
</file>